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<sst xmlns="http://schemas.openxmlformats.org/spreadsheetml/2006/main" count="88" uniqueCount="50">
  <si>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</si>
  <si>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</si>
  <si>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</si>
  <si>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</si>
  <si>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</si>
  <si>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</si>
  <si>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</si>
  <si>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</si>
  <si>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</si>
  <si>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</si>
  <si>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</si>
  <si>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</si>
  <si>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</si>
  <si>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</si>
  <si>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</si>
  <si>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</si>
  <si>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</si>
  <si>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</si>
  <si>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</si>
  <si>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</si>
  <si>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</si>
  <si>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</si>
  <si>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</si>
  <si>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</si>
  <si>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</si>
  <si>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</si>
  <si>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</si>
  <si>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</si>
  <si>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</si>
  <si>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</si>
  <si>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</si>
  <si>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</si>
  <si>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</si>
  <si>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</si>
  <si>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</si>
  <si>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</si>
  <si>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</si>
  <si>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</si>
  <si>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</si>
  <si>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</si>
  <si>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</si>
  <si>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</si>
  <si>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</si>
  <si>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</si>
  <si>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</si>
  <si>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</si>
  <si>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</si>
  <si>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2023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</si>
  <si>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март 2023 года (нарастающим итогом с начала года)</t>
  </si>
  <si>
    <t>Исполнено за март            2023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</si>
</sst>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0"/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48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7" t="s">
        <v>0</v>
      </c>
      <c r="B10" s="65"/>
      <c r="C10" s="65"/>
      <c r="D10" s="63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8"/>
      <c r="B11" s="62"/>
      <c r="C11" s="62"/>
      <c r="D11" s="64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8"/>
      <c r="B12" s="57" t="s">
        <v>2</v>
      </c>
      <c r="C12" s="60" t="s">
        <v>3</v>
      </c>
      <c r="D12" s="57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8"/>
      <c r="B13" s="59"/>
      <c r="C13" s="61"/>
      <c r="D13" s="57"/>
      <c r="E13" s="47" t="s">
        <v>49</v>
      </c>
      <c r="F13" s="49" t="s">
        <v>35</v>
      </c>
      <c r="G13" s="49" t="s">
        <v>31</v>
      </c>
      <c r="H13" s="13"/>
      <c r="I13" s="13"/>
      <c r="J13" s="13"/>
      <c r="K13" s="13"/>
    </row>
    <row r="14" spans="1:11" ht="67.5" customHeight="1">
      <c r="A14" s="58"/>
      <c r="B14" s="59"/>
      <c r="C14" s="61"/>
      <c r="D14" s="57"/>
      <c r="E14" s="48"/>
      <c r="F14" s="48"/>
      <c r="G14" s="48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15021.8</v>
      </c>
      <c r="E16" s="40">
        <f>E18+E31+E34+E37+E41+E45+E48+E52+E55+E58</f>
        <v>2263.7999999999997</v>
      </c>
      <c r="F16" s="40">
        <f>E16-D16</f>
        <v>-12758</v>
      </c>
      <c r="G16" s="44">
        <f>E16/D16</f>
        <v>0.150700981240597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2556.5</v>
      </c>
      <c r="E18" s="40">
        <f>E19+E20+E23+E28+E21+E22</f>
        <v>1300.6</v>
      </c>
      <c r="F18" s="40">
        <f aca="true" t="shared" si="0" ref="F18:F26">E18-D18</f>
        <v>-1255.9</v>
      </c>
      <c r="G18" s="40">
        <f aca="true" t="shared" si="1" ref="G18:G24">E18/D18*100</f>
        <v>50.874242127909255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414.6</v>
      </c>
      <c r="E19" s="41">
        <v>212.8</v>
      </c>
      <c r="F19" s="41">
        <f t="shared" si="0"/>
        <v>-201.8</v>
      </c>
      <c r="G19" s="41">
        <f t="shared" si="1"/>
        <v>51.32657983598649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1542.4</v>
      </c>
      <c r="E20" s="39">
        <v>895.2</v>
      </c>
      <c r="F20" s="39">
        <f t="shared" si="0"/>
        <v>-647.2</v>
      </c>
      <c r="G20" s="39">
        <f t="shared" si="1"/>
        <v>58.039419087136935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446.5</v>
      </c>
      <c r="E23" s="39">
        <f>E24+E26</f>
        <v>192.6</v>
      </c>
      <c r="F23" s="39">
        <f t="shared" si="0"/>
        <v>-253.9</v>
      </c>
      <c r="G23" s="39">
        <f t="shared" si="1"/>
        <v>43.13549832026876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413.5</v>
      </c>
      <c r="E26" s="42">
        <v>192.6</v>
      </c>
      <c r="F26" s="42">
        <f t="shared" si="0"/>
        <v>-220.9</v>
      </c>
      <c r="G26" s="39">
        <f>E26/D26*100</f>
        <v>46.57799274486094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150</v>
      </c>
      <c r="E28" s="39">
        <v>0</v>
      </c>
      <c r="F28" s="39">
        <f>E28-D28</f>
        <v>-150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150</v>
      </c>
      <c r="E29" s="42">
        <v>0</v>
      </c>
      <c r="F29" s="39">
        <f>E29-D29</f>
        <v>-150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59.9</v>
      </c>
      <c r="F31" s="39">
        <f>F32</f>
        <v>236.1</v>
      </c>
      <c r="G31" s="39">
        <f>E31/D31*100</f>
        <v>20.236486486486484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59.9</v>
      </c>
      <c r="F32" s="42">
        <f>D32-E32</f>
        <v>236.1</v>
      </c>
      <c r="G32" s="39">
        <f>E32/D32*100</f>
        <v>20.236486486486484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0.9</v>
      </c>
      <c r="F34" s="39">
        <f>$F$35</f>
        <v>-46.9</v>
      </c>
      <c r="G34" s="39">
        <f>$G$35</f>
        <v>0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0.9</v>
      </c>
      <c r="F35" s="42">
        <f>E35-D35</f>
        <v>-46.9</v>
      </c>
      <c r="G35" s="42">
        <f>$G$38</f>
        <v>0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1570.5</v>
      </c>
      <c r="E37" s="39">
        <f>E38+E39</f>
        <v>26</v>
      </c>
      <c r="F37" s="39">
        <f>E37-D37</f>
        <v>-1544.5</v>
      </c>
      <c r="G37" s="39">
        <f>E37/D37*100</f>
        <v>1.6555237185609677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1520.5</v>
      </c>
      <c r="E38" s="42">
        <v>0</v>
      </c>
      <c r="F38" s="42">
        <f>E38-D38</f>
        <v>-1520.5</v>
      </c>
      <c r="G38" s="42">
        <f>E38/D38*100</f>
        <v>0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50</v>
      </c>
      <c r="E39" s="46">
        <v>26</v>
      </c>
      <c r="F39" s="42">
        <f>E39-D39</f>
        <v>-24</v>
      </c>
      <c r="G39" s="42">
        <f>E39/D39*100</f>
        <v>52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9965.2</v>
      </c>
      <c r="E41" s="39">
        <f>E42+E43</f>
        <v>752.8</v>
      </c>
      <c r="F41" s="39">
        <f>E41-D41</f>
        <v>-9212.400000000001</v>
      </c>
      <c r="G41" s="39">
        <f>E41/D41*100</f>
        <v>7.554288925460602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11">
        <v>7431</v>
      </c>
      <c r="E42" s="42">
        <v>57.5</v>
      </c>
      <c r="F42" s="42">
        <f>E42-D42</f>
        <v>-7373.5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2534.2</v>
      </c>
      <c r="E43" s="42">
        <v>695.3</v>
      </c>
      <c r="F43" s="42">
        <f>E43-D43</f>
        <v>-1838.8999999999999</v>
      </c>
      <c r="G43" s="39">
        <f>E43/D43*100</f>
        <v>27.43666640359877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10</v>
      </c>
      <c r="E48" s="39">
        <f>E49+E50</f>
        <v>1.9</v>
      </c>
      <c r="F48" s="42">
        <f>E48-D48</f>
        <v>-8.1</v>
      </c>
      <c r="G48" s="42">
        <f>E48/D48*100</f>
        <v>19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10</v>
      </c>
      <c r="E49" s="42">
        <v>1.9</v>
      </c>
      <c r="F49" s="42">
        <f>E49-D49</f>
        <v>-8.1</v>
      </c>
      <c r="G49" s="42">
        <f>E49/D49*100</f>
        <v>19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494.3</v>
      </c>
      <c r="E52" s="39">
        <f>E53</f>
        <v>121.7</v>
      </c>
      <c r="F52" s="39">
        <f>F53</f>
        <v>-372.6</v>
      </c>
      <c r="G52" s="39">
        <f>E52/D52*100</f>
        <v>24.620675703014363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494.3</v>
      </c>
      <c r="E53" s="42">
        <v>121.7</v>
      </c>
      <c r="F53" s="42">
        <f>E53-D53</f>
        <v>-372.6</v>
      </c>
      <c r="G53" s="39">
        <f>E53/D53*100</f>
        <v>24.620675703014363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0</v>
      </c>
      <c r="F55" s="39">
        <f>F56</f>
        <v>-10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0</v>
      </c>
      <c r="F56" s="42">
        <f>E56-D56</f>
        <v>-10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71.5</v>
      </c>
      <c r="E58" s="39">
        <f>$E$59</f>
        <v>0</v>
      </c>
      <c r="F58" s="39">
        <f>F59</f>
        <v>-71.5</v>
      </c>
      <c r="G58" s="37">
        <f>G59</f>
        <v>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71.5</v>
      </c>
      <c r="E59" s="42">
        <v>0</v>
      </c>
      <c r="F59" s="42">
        <f>E59-D59</f>
        <v>-71.5</v>
      </c>
      <c r="G59" s="38">
        <f>E59/D59*100</f>
        <v>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5"/>
      <c r="B62" s="56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D12:D14"/>
    <mergeCell ref="D10:D11"/>
    <mergeCell ref="B10:C10"/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2023-04-07T06:13:16Z</dcterms:modified>
  <cp:category/>
  <cp:version/>
  <cp:contentType/>
  <cp:contentStatus/>
</cp:coreProperties>
</file>